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9320" windowHeight="10350" activeTab="1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U3" i="2"/>
  <c r="H8" i="2" l="1"/>
  <c r="U8" i="2"/>
  <c r="V8" i="2" s="1"/>
  <c r="R8" i="2" l="1"/>
</calcChain>
</file>

<file path=xl/sharedStrings.xml><?xml version="1.0" encoding="utf-8"?>
<sst xmlns="http://schemas.openxmlformats.org/spreadsheetml/2006/main" count="221" uniqueCount="139">
  <si>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</si>
  <si>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</si>
  <si>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0,4 кВ ф. 1 от ТП 20/0,4 кВ № 41 в д. Акись с заменой неизолированного провода на СИП (ПЭС) (1,36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</si>
  <si>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</si>
  <si>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</si>
  <si>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</si>
  <si>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</si>
  <si>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</si>
  <si>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</si>
  <si>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</si>
  <si>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</si>
  <si>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</si>
  <si>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</si>
  <si>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</si>
  <si>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</si>
  <si>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</si>
  <si>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</si>
  <si>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</si>
  <si>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</si>
  <si>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</si>
  <si>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</si>
  <si>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</si>
  <si>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</si>
  <si>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</si>
  <si>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</si>
  <si>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</si>
  <si>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</si>
  <si>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</si>
  <si>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</si>
  <si>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</si>
  <si>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</si>
  <si>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</si>
  <si>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</si>
  <si>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</si>
  <si>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</si>
  <si>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</si>
  <si>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</si>
  <si>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</si>
  <si>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</si>
  <si>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</si>
  <si>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</si>
  <si>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</si>
  <si>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</si>
  <si>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</si>
  <si>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</si>
  <si>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</si>
  <si>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ВЛ 0,4 кВ , СИП 4, сечение фазного провода до 50 мм2</t>
  </si>
  <si>
    <t>км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</si>
  <si>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</si>
  <si>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</si>
  <si>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</si>
  <si>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</si>
  <si>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</si>
  <si>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</si>
  <si>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</si>
  <si>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</si>
  <si>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</si>
  <si>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</si>
  <si>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</si>
  <si>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</si>
  <si>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</si>
  <si>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</si>
  <si>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</si>
  <si>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</si>
  <si>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</si>
  <si>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</si>
  <si>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</si>
  <si>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</si>
  <si>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</si>
  <si>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</si>
  <si>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</si>
  <si>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</si>
  <si>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</si>
  <si>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</si>
  <si>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</si>
  <si>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</si>
  <si>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</si>
  <si>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</si>
  <si>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</si>
  <si>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</si>
  <si>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</si>
  <si>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</si>
  <si>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</si>
  <si>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</si>
  <si>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</si>
  <si>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</si>
  <si>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</si>
  <si>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</si>
  <si>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</si>
  <si>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</si>
  <si>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</si>
  <si>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</si>
  <si>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</si>
  <si>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</si>
  <si>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</si>
  <si>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</si>
  <si>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</si>
  <si>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</si>
  <si>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</si>
  <si>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</si>
  <si>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</si>
  <si>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</si>
  <si>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</si>
  <si>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</si>
  <si>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</si>
  <si>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</si>
  <si>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</si>
  <si>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</si>
  <si>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</si>
  <si>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I_007-52-1-01.41-0627</t>
  </si>
  <si>
    <t>"__16__" ____04_______2018  г.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</si>
  <si>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</si>
  <si>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</si>
  <si>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</si>
  <si>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Нименование ИП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</si>
  <si>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</si>
  <si>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</si>
  <si>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</si>
  <si>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</si>
  <si>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</si>
  <si>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</si>
  <si>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</si>
  <si>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</si>
  <si>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</si>
  <si>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</si>
  <si>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</si>
  <si>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</si>
  <si>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</si>
  <si>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</si>
  <si>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</si>
  <si>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</si>
  <si>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</si>
  <si>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</si>
  <si>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</si>
  <si>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</si>
  <si>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</si>
  <si>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</si>
  <si>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Таблица 1,Сборник УПСС ПАО «МРСК СЗ» приказ №487 от 13.07.2017г</t>
  </si>
  <si>
    <t>Таблица 5.3,Сборник УПСС ПАО «МРСК СЗ» приказ №487 от 13.07.2017г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</si>
</sst>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#,##0.00000"/>
    <numFmt numFmtId="169" formatCode="0&quot;%&quot;"/>
    <numFmt numFmtId="170" formatCode="_-* #,##0.000\ _₽_-;\-* #,##0.000\ _₽_-;_-* &quot;-&quot;\ _₽_-;_-@_-"/>
    <numFmt numFmtId="171" formatCode="_-* #,##0.00000\ _₽_-;\-* #,##0.00000\ _₽_-;_-* &quot;-&quot;??\ _₽_-;_-@_-"/>
    <numFmt numFmtId="172" formatCode="_-* #,##0.00\ _₽_-;\-* #,##0.00\ _₽_-;_-* &quot;-&quot;\ _₽_-;_-@_-"/>
    <numFmt numFmtId="173" formatCode="_-* #,##0.000\ _₽_-;\-* #,##0.00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1" fillId="0" borderId="0"/>
  </cellStyleXfs>
  <cellXfs count="19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center"/>
    </xf>
    <xf numFmtId="168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8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7" fillId="0" borderId="0" xfId="1"/>
    <xf numFmtId="0" fontId="20" fillId="0" borderId="0" xfId="1" applyFont="1"/>
    <xf numFmtId="0" fontId="20" fillId="0" borderId="0" xfId="1" applyFont="1" applyAlignment="1">
      <alignment horizontal="right" vertical="center"/>
    </xf>
    <xf numFmtId="14" fontId="20" fillId="0" borderId="0" xfId="1" applyNumberFormat="1" applyFont="1"/>
    <xf numFmtId="0" fontId="0" fillId="0" borderId="0" xfId="0" applyProtection="1">
      <protection locked="0"/>
    </xf>
    <xf numFmtId="171" fontId="23" fillId="0" borderId="0" xfId="0" applyNumberFormat="1" applyFont="1" applyProtection="1">
      <protection locked="0"/>
    </xf>
    <xf numFmtId="0" fontId="2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8" fillId="0" borderId="0" xfId="1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0" fontId="14" fillId="0" borderId="37" xfId="0" applyFont="1" applyBorder="1" applyAlignment="1" applyProtection="1">
      <alignment horizontal="center" vertical="center" wrapText="1"/>
      <protection locked="0"/>
    </xf>
    <xf numFmtId="0" fontId="14" fillId="0" borderId="38" xfId="0" applyFont="1" applyBorder="1" applyAlignment="1" applyProtection="1">
      <alignment horizontal="center" vertical="center" wrapText="1"/>
      <protection locked="0"/>
    </xf>
    <xf numFmtId="0" fontId="14" fillId="0" borderId="39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20" fillId="0" borderId="41" xfId="0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42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43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44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45" xfId="0" applyFont="1" applyBorder="1" applyAlignment="1" applyProtection="1">
      <alignment horizontal="center" vertical="center" wrapText="1"/>
      <protection locked="0"/>
    </xf>
    <xf numFmtId="0" fontId="20" fillId="0" borderId="46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left" vertical="center" wrapText="1"/>
      <protection locked="0"/>
    </xf>
    <xf numFmtId="172" fontId="20" fillId="0" borderId="47" xfId="0" applyNumberFormat="1" applyFont="1" applyBorder="1" applyAlignment="1" applyProtection="1">
      <alignment vertical="center" wrapText="1"/>
      <protection locked="0"/>
    </xf>
    <xf numFmtId="172" fontId="20" fillId="0" borderId="37" xfId="0" applyNumberFormat="1" applyFont="1" applyBorder="1" applyAlignment="1" applyProtection="1">
      <alignment horizontal="center" vertical="center" wrapText="1"/>
      <protection locked="0"/>
    </xf>
    <xf numFmtId="172" fontId="20" fillId="0" borderId="38" xfId="0" applyNumberFormat="1" applyFont="1" applyBorder="1" applyAlignment="1" applyProtection="1">
      <alignment horizontal="center" vertical="center" wrapText="1"/>
      <protection locked="0"/>
    </xf>
    <xf numFmtId="172" fontId="20" fillId="0" borderId="39" xfId="0" applyNumberFormat="1" applyFont="1" applyBorder="1" applyAlignment="1" applyProtection="1">
      <alignment horizontal="center" vertical="center" wrapText="1"/>
      <protection locked="0"/>
    </xf>
    <xf numFmtId="172" fontId="20" fillId="0" borderId="48" xfId="0" applyNumberFormat="1" applyFont="1" applyBorder="1" applyAlignment="1" applyProtection="1">
      <alignment horizontal="center" vertical="center" wrapText="1"/>
      <protection locked="0"/>
    </xf>
    <xf numFmtId="172" fontId="20" fillId="0" borderId="47" xfId="0" applyNumberFormat="1" applyFont="1" applyBorder="1" applyAlignment="1" applyProtection="1">
      <alignment horizontal="center" vertical="center" wrapText="1"/>
      <protection locked="0"/>
    </xf>
    <xf numFmtId="172" fontId="19" fillId="0" borderId="49" xfId="0" applyNumberFormat="1" applyFont="1" applyBorder="1" applyAlignment="1" applyProtection="1">
      <alignment horizontal="center" vertical="center" wrapText="1"/>
      <protection locked="0"/>
    </xf>
    <xf numFmtId="172" fontId="19" fillId="0" borderId="39" xfId="0" applyNumberFormat="1" applyFont="1" applyBorder="1" applyAlignment="1" applyProtection="1">
      <alignment horizontal="center" vertical="center" wrapText="1"/>
      <protection locked="0"/>
    </xf>
    <xf numFmtId="173" fontId="23" fillId="0" borderId="0" xfId="0" applyNumberFormat="1" applyFont="1" applyProtection="1">
      <protection locked="0"/>
    </xf>
    <xf numFmtId="43" fontId="23" fillId="0" borderId="0" xfId="0" applyNumberFormat="1" applyFont="1" applyAlignment="1" applyProtection="1">
      <alignment horizontal="center" vertical="center"/>
      <protection locked="0"/>
    </xf>
    <xf numFmtId="43" fontId="23" fillId="0" borderId="0" xfId="0" applyNumberFormat="1" applyFont="1" applyProtection="1"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164" fontId="22" fillId="0" borderId="0" xfId="0" applyNumberFormat="1" applyFont="1" applyBorder="1" applyAlignment="1" applyProtection="1">
      <alignment horizontal="center" vertical="center" wrapText="1"/>
      <protection hidden="1"/>
    </xf>
    <xf numFmtId="172" fontId="22" fillId="0" borderId="0" xfId="0" applyNumberFormat="1" applyFont="1" applyBorder="1" applyAlignment="1" applyProtection="1">
      <alignment horizontal="center" vertical="center"/>
      <protection locked="0"/>
    </xf>
    <xf numFmtId="170" fontId="22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1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 wrapText="1"/>
      <protection locked="0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center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19" fillId="0" borderId="34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0" fontId="19" fillId="0" borderId="3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4" fillId="0" borderId="18" xfId="0" applyFont="1" applyBorder="1" applyAlignment="1" applyProtection="1">
      <alignment horizontal="center"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Border="1" applyAlignment="1" applyProtection="1">
      <alignment horizontal="center" vertical="center" wrapText="1"/>
      <protection locked="0"/>
    </xf>
    <xf numFmtId="0" fontId="19" fillId="0" borderId="33" xfId="0" applyFont="1" applyBorder="1" applyAlignment="1" applyProtection="1">
      <alignment horizontal="center" vertical="center" wrapText="1"/>
      <protection locked="0"/>
    </xf>
    <xf numFmtId="0" fontId="19" fillId="0" borderId="40" xfId="0" applyFont="1" applyBorder="1" applyAlignment="1" applyProtection="1">
      <alignment horizontal="center" vertical="center" wrapText="1"/>
      <protection locked="0"/>
    </xf>
    <xf numFmtId="49" fontId="15" fillId="0" borderId="12" xfId="0" applyNumberFormat="1" applyFont="1" applyBorder="1" applyAlignment="1" applyProtection="1">
      <alignment horizontal="center" vertical="center" wrapText="1"/>
      <protection locked="0"/>
    </xf>
    <xf numFmtId="49" fontId="15" fillId="0" borderId="22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5" fillId="0" borderId="13" xfId="0" applyNumberFormat="1" applyFont="1" applyBorder="1" applyAlignment="1" applyProtection="1">
      <alignment horizontal="center" vertical="center" wrapText="1"/>
      <protection locked="0"/>
    </xf>
    <xf numFmtId="49" fontId="15" fillId="0" borderId="23" xfId="0" applyNumberFormat="1" applyFont="1" applyBorder="1" applyAlignment="1" applyProtection="1">
      <alignment horizontal="center" vertical="center" wrapText="1"/>
      <protection locked="0"/>
    </xf>
    <xf numFmtId="49" fontId="15" fillId="0" borderId="35" xfId="0" applyNumberFormat="1" applyFont="1" applyBorder="1" applyAlignment="1" applyProtection="1">
      <alignment horizontal="center" vertical="center" wrapText="1"/>
      <protection locked="0"/>
    </xf>
    <xf numFmtId="49" fontId="15" fillId="0" borderId="16" xfId="0" applyNumberFormat="1" applyFont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5" fillId="0" borderId="38" xfId="0" applyNumberFormat="1" applyFont="1" applyBorder="1" applyAlignment="1" applyProtection="1">
      <alignment horizontal="center" vertical="center" wrapText="1"/>
      <protection locked="0"/>
    </xf>
    <xf numFmtId="49" fontId="19" fillId="0" borderId="17" xfId="0" applyNumberFormat="1" applyFont="1" applyBorder="1" applyAlignment="1" applyProtection="1">
      <alignment horizontal="center" vertical="center" wrapText="1"/>
      <protection locked="0"/>
    </xf>
    <xf numFmtId="49" fontId="19" fillId="0" borderId="29" xfId="0" applyNumberFormat="1" applyFont="1" applyBorder="1" applyAlignment="1" applyProtection="1">
      <alignment horizontal="center" vertical="center" wrapText="1"/>
      <protection locked="0"/>
    </xf>
    <xf numFmtId="49" fontId="19" fillId="0" borderId="39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165" fontId="15" fillId="0" borderId="1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168" fontId="15" fillId="0" borderId="2" xfId="0" applyNumberFormat="1" applyFont="1" applyBorder="1" applyAlignment="1">
      <alignment horizontal="right"/>
    </xf>
    <xf numFmtId="168" fontId="14" fillId="0" borderId="2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65" fontId="14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733425</xdr:colOff>
      <xdr:row>15</xdr:row>
      <xdr:rowOff>95250</xdr:rowOff>
    </xdr:from>
    <xdr:to>
      <xdr:col>8</xdr:col>
      <xdr:colOff>733985</xdr:colOff>
      <xdr:row>16</xdr:row>
      <xdr:rowOff>157843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5943600"/>
          <a:ext cx="560" cy="253093"/>
        </a:xfrm>
        <a:prstGeom prst="rect">
          <a:avLst/>
        </a:prstGeom>
      </xdr:spPr>
    </xdr:pic>
    <xdr:clientData/>
  </xdr:twoCellAnchor>
  <xdr:twoCellAnchor editAs="oneCell">
    <xdr:from>
      <xdr:col>10</xdr:col>
      <xdr:colOff>58209</xdr:colOff>
      <xdr:row>14</xdr:row>
      <xdr:rowOff>104775</xdr:rowOff>
    </xdr:from>
    <xdr:to>
      <xdr:col>10</xdr:col>
      <xdr:colOff>687751</xdr:colOff>
      <xdr:row>17</xdr:row>
      <xdr:rowOff>19050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2284" y="5762625"/>
          <a:ext cx="629542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C17" sqref="C17"/>
    </sheetView>
  </sheetViews>
  <sheetFormatPr defaultRowHeight="15" x14ac:dyDescent="0.25"/>
  <cols>
    <col min="1" max="1" width="10.28515625" style="64" customWidth="1"/>
    <col min="2" max="2" width="12.140625" style="64" customWidth="1"/>
    <col min="3" max="3" width="43" style="64" customWidth="1"/>
    <col min="4" max="4" width="12.28515625" style="64" customWidth="1"/>
    <col min="5" max="8" width="10.42578125" style="64" customWidth="1"/>
    <col min="9" max="9" width="11.85546875" style="64" customWidth="1"/>
    <col min="10" max="10" width="14.85546875" style="64" customWidth="1"/>
    <col min="11" max="11" width="15.85546875" style="64" customWidth="1"/>
    <col min="12" max="12" width="9.5703125" style="64" customWidth="1"/>
    <col min="13" max="14" width="9.85546875" style="64" customWidth="1"/>
    <col min="15" max="15" width="9.7109375" style="64" customWidth="1"/>
    <col min="16" max="17" width="9.85546875" style="64" customWidth="1"/>
    <col min="18" max="18" width="11.28515625" style="64" customWidth="1"/>
    <col min="19" max="19" width="12" style="64" customWidth="1"/>
    <col min="20" max="20" width="11.7109375" style="64" customWidth="1"/>
    <col min="21" max="21" width="11.42578125" style="64" customWidth="1"/>
    <col min="22" max="22" width="11.7109375" style="64" customWidth="1"/>
    <col min="23" max="23" width="11.5703125" style="64" customWidth="1"/>
    <col min="24" max="24" width="14.42578125" style="64" customWidth="1"/>
    <col min="25" max="26" width="9.140625" style="64"/>
    <col min="27" max="27" width="11.7109375" style="64" customWidth="1"/>
    <col min="28" max="28" width="14.140625" style="64" customWidth="1"/>
    <col min="29" max="16384" width="9.140625" style="64"/>
  </cols>
  <sheetData>
    <row r="1" spans="1:34" x14ac:dyDescent="0.25">
      <c r="W1" s="65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</row>
    <row r="2" spans="1:34" s="67" customFormat="1" x14ac:dyDescent="0.25">
      <c r="B2" s="131" t="s">
        <v>111</v>
      </c>
      <c r="C2" s="131"/>
      <c r="D2" s="131"/>
      <c r="E2" s="131"/>
      <c r="F2" s="131"/>
      <c r="G2" s="131"/>
      <c r="H2" s="131"/>
      <c r="I2" s="131"/>
      <c r="J2" s="68" t="s">
        <v>109</v>
      </c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</row>
    <row r="3" spans="1:34" ht="15.75" thickBot="1" x14ac:dyDescent="0.3">
      <c r="L3" s="69"/>
      <c r="M3" s="69"/>
      <c r="N3" s="69"/>
      <c r="O3" s="69"/>
      <c r="P3" s="69"/>
      <c r="Q3" s="69"/>
      <c r="R3" s="70"/>
      <c r="S3" s="70"/>
      <c r="T3" s="70"/>
      <c r="U3" s="64">
        <f>A8</f>
        <v>2024</v>
      </c>
      <c r="V3" s="64" t="s">
        <v>112</v>
      </c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</row>
    <row r="4" spans="1:34" ht="15" customHeight="1" x14ac:dyDescent="0.25">
      <c r="A4" s="133" t="s">
        <v>113</v>
      </c>
      <c r="B4" s="136" t="s">
        <v>4</v>
      </c>
      <c r="C4" s="136" t="s">
        <v>114</v>
      </c>
      <c r="D4" s="139" t="s">
        <v>122</v>
      </c>
      <c r="E4" s="142" t="s">
        <v>115</v>
      </c>
      <c r="F4" s="143"/>
      <c r="G4" s="143"/>
      <c r="H4" s="144"/>
      <c r="I4" s="145" t="s">
        <v>123</v>
      </c>
      <c r="J4" s="146"/>
      <c r="K4" s="147"/>
      <c r="L4" s="145" t="s">
        <v>124</v>
      </c>
      <c r="M4" s="146"/>
      <c r="N4" s="146"/>
      <c r="O4" s="146"/>
      <c r="P4" s="146"/>
      <c r="Q4" s="147"/>
      <c r="R4" s="148" t="s">
        <v>116</v>
      </c>
      <c r="S4" s="151" t="s">
        <v>125</v>
      </c>
      <c r="T4" s="154" t="s">
        <v>126</v>
      </c>
      <c r="U4" s="157" t="s">
        <v>127</v>
      </c>
      <c r="V4" s="160" t="s">
        <v>117</v>
      </c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</row>
    <row r="5" spans="1:34" x14ac:dyDescent="0.25">
      <c r="A5" s="134"/>
      <c r="B5" s="137"/>
      <c r="C5" s="137"/>
      <c r="D5" s="140"/>
      <c r="E5" s="120" t="s">
        <v>128</v>
      </c>
      <c r="F5" s="122" t="s">
        <v>129</v>
      </c>
      <c r="G5" s="122" t="s">
        <v>130</v>
      </c>
      <c r="H5" s="124" t="s">
        <v>131</v>
      </c>
      <c r="I5" s="126" t="s">
        <v>132</v>
      </c>
      <c r="J5" s="127"/>
      <c r="K5" s="71" t="s">
        <v>133</v>
      </c>
      <c r="L5" s="126" t="s">
        <v>132</v>
      </c>
      <c r="M5" s="128"/>
      <c r="N5" s="127"/>
      <c r="O5" s="129" t="s">
        <v>133</v>
      </c>
      <c r="P5" s="128"/>
      <c r="Q5" s="130"/>
      <c r="R5" s="149"/>
      <c r="S5" s="152"/>
      <c r="T5" s="155"/>
      <c r="U5" s="158"/>
      <c r="V5" s="161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</row>
    <row r="6" spans="1:34" ht="132.75" thickBot="1" x14ac:dyDescent="0.3">
      <c r="A6" s="135"/>
      <c r="B6" s="138"/>
      <c r="C6" s="138"/>
      <c r="D6" s="141"/>
      <c r="E6" s="121"/>
      <c r="F6" s="123"/>
      <c r="G6" s="123"/>
      <c r="H6" s="125"/>
      <c r="I6" s="72" t="s">
        <v>134</v>
      </c>
      <c r="J6" s="73" t="s">
        <v>135</v>
      </c>
      <c r="K6" s="74" t="s">
        <v>136</v>
      </c>
      <c r="L6" s="75" t="s">
        <v>118</v>
      </c>
      <c r="M6" s="76" t="s">
        <v>119</v>
      </c>
      <c r="N6" s="76" t="s">
        <v>120</v>
      </c>
      <c r="O6" s="76" t="s">
        <v>118</v>
      </c>
      <c r="P6" s="76" t="s">
        <v>119</v>
      </c>
      <c r="Q6" s="77" t="s">
        <v>120</v>
      </c>
      <c r="R6" s="150"/>
      <c r="S6" s="153"/>
      <c r="T6" s="156"/>
      <c r="U6" s="159"/>
      <c r="V6" s="162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</row>
    <row r="7" spans="1:34" s="92" customFormat="1" x14ac:dyDescent="0.25">
      <c r="A7" s="78">
        <v>1</v>
      </c>
      <c r="B7" s="79">
        <v>2</v>
      </c>
      <c r="C7" s="79">
        <v>3</v>
      </c>
      <c r="D7" s="80">
        <v>4</v>
      </c>
      <c r="E7" s="81">
        <v>5</v>
      </c>
      <c r="F7" s="82">
        <v>6</v>
      </c>
      <c r="G7" s="82">
        <v>7</v>
      </c>
      <c r="H7" s="83">
        <v>8</v>
      </c>
      <c r="I7" s="84">
        <v>9</v>
      </c>
      <c r="J7" s="85">
        <v>10</v>
      </c>
      <c r="K7" s="86">
        <v>11</v>
      </c>
      <c r="L7" s="87">
        <v>12</v>
      </c>
      <c r="M7" s="88">
        <v>13</v>
      </c>
      <c r="N7" s="88">
        <v>14</v>
      </c>
      <c r="O7" s="88">
        <v>15</v>
      </c>
      <c r="P7" s="88">
        <v>16</v>
      </c>
      <c r="Q7" s="89">
        <v>17</v>
      </c>
      <c r="R7" s="90">
        <v>18</v>
      </c>
      <c r="S7" s="78">
        <v>19</v>
      </c>
      <c r="T7" s="79">
        <v>20</v>
      </c>
      <c r="U7" s="79">
        <v>21</v>
      </c>
      <c r="V7" s="91">
        <v>22</v>
      </c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</row>
    <row r="8" spans="1:34" ht="36.75" thickBot="1" x14ac:dyDescent="0.3">
      <c r="A8" s="93">
        <v>2024</v>
      </c>
      <c r="B8" s="94" t="str">
        <f>J2</f>
        <v>I_007-52-1-01.41-0627</v>
      </c>
      <c r="C8" s="95" t="s">
        <v>2</v>
      </c>
      <c r="D8" s="96">
        <v>2284.80755</v>
      </c>
      <c r="E8" s="97">
        <v>116.46174999999999</v>
      </c>
      <c r="F8" s="98">
        <v>1730.9770900000001</v>
      </c>
      <c r="G8" s="98">
        <v>78.531220000000005</v>
      </c>
      <c r="H8" s="99">
        <f>IFERROR(D8-E8-F8-G8,"#Ошибка!")</f>
        <v>358.83748999999995</v>
      </c>
      <c r="I8" s="100">
        <v>0</v>
      </c>
      <c r="J8" s="98">
        <v>0</v>
      </c>
      <c r="K8" s="101">
        <v>2077.9115900000002</v>
      </c>
      <c r="L8" s="97">
        <v>0</v>
      </c>
      <c r="M8" s="98">
        <v>0</v>
      </c>
      <c r="N8" s="98">
        <v>0</v>
      </c>
      <c r="O8" s="98">
        <v>206.89596</v>
      </c>
      <c r="P8" s="98">
        <v>0</v>
      </c>
      <c r="Q8" s="99">
        <v>0</v>
      </c>
      <c r="R8" s="102">
        <f>IFERROR(SUM(I8:Q8),"#Ошибка!")</f>
        <v>2284.80755</v>
      </c>
      <c r="S8" s="97">
        <v>0</v>
      </c>
      <c r="T8" s="98">
        <v>0</v>
      </c>
      <c r="U8" s="98">
        <f>IFERROR(ROUND(K8*1.2+T8+O8+P8+Q8,5),"#Ошибка!")</f>
        <v>2700.38987</v>
      </c>
      <c r="V8" s="103">
        <f>IFERROR(S8+U8,"#Ошибка!")</f>
        <v>2700.38987</v>
      </c>
      <c r="W8" s="104"/>
      <c r="X8" s="105"/>
      <c r="Y8" s="106"/>
      <c r="Z8" s="66"/>
      <c r="AD8" s="66"/>
      <c r="AE8" s="66"/>
      <c r="AF8" s="66"/>
      <c r="AG8" s="66"/>
      <c r="AH8" s="66"/>
    </row>
    <row r="9" spans="1:34" s="111" customFormat="1" ht="12.75" x14ac:dyDescent="0.2">
      <c r="A9" s="107"/>
      <c r="B9" s="108"/>
      <c r="C9" s="108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10"/>
      <c r="S9" s="110"/>
      <c r="T9" s="110"/>
      <c r="U9" s="110"/>
      <c r="V9" s="110"/>
    </row>
    <row r="10" spans="1:34" s="111" customFormat="1" ht="12.75" x14ac:dyDescent="0.2">
      <c r="A10" s="107"/>
      <c r="B10" s="108"/>
      <c r="C10" s="108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10"/>
      <c r="S10" s="110"/>
      <c r="T10" s="110"/>
      <c r="U10" s="110"/>
      <c r="V10" s="110"/>
    </row>
    <row r="11" spans="1:34" s="111" customFormat="1" ht="12.75" x14ac:dyDescent="0.2">
      <c r="A11" s="107"/>
      <c r="B11" s="108"/>
      <c r="C11" s="108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10"/>
      <c r="S11" s="110"/>
      <c r="T11" s="110"/>
      <c r="U11" s="110"/>
      <c r="V11" s="110"/>
    </row>
    <row r="12" spans="1:34" s="111" customFormat="1" ht="12.75" x14ac:dyDescent="0.2">
      <c r="A12" s="107"/>
      <c r="B12" s="108"/>
      <c r="C12" s="108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10"/>
      <c r="S12" s="110"/>
      <c r="T12" s="110"/>
      <c r="U12" s="110"/>
      <c r="V12" s="110"/>
    </row>
    <row r="13" spans="1:34" x14ac:dyDescent="0.25"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</row>
    <row r="14" spans="1:34" x14ac:dyDescent="0.25">
      <c r="B14" s="112"/>
      <c r="C14" s="112"/>
      <c r="D14" s="70"/>
      <c r="E14" s="113"/>
      <c r="F14" s="60"/>
      <c r="G14" s="109"/>
      <c r="H14" s="109"/>
      <c r="I14" s="109"/>
      <c r="J14" s="109"/>
      <c r="K14" s="109"/>
      <c r="L14" s="109"/>
      <c r="M14" s="109"/>
      <c r="N14" s="109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</row>
    <row r="15" spans="1:34" x14ac:dyDescent="0.25">
      <c r="B15" s="114"/>
      <c r="D15" s="115"/>
      <c r="E15" s="115"/>
      <c r="F15" s="60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</row>
    <row r="16" spans="1:34" x14ac:dyDescent="0.25">
      <c r="D16" s="114"/>
      <c r="E16" s="114"/>
      <c r="F16" s="116"/>
      <c r="G16" s="116"/>
      <c r="H16" s="70"/>
      <c r="I16" s="62" t="s">
        <v>79</v>
      </c>
      <c r="J16" s="70"/>
      <c r="K16" s="70"/>
      <c r="L16" s="70"/>
      <c r="M16" s="62" t="s">
        <v>121</v>
      </c>
      <c r="R16" s="106"/>
      <c r="S16" s="10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</row>
    <row r="17" spans="3:34" x14ac:dyDescent="0.25">
      <c r="F17" s="61"/>
      <c r="G17" s="115"/>
      <c r="H17" s="115"/>
      <c r="I17" s="115"/>
      <c r="J17" s="115"/>
      <c r="K17" s="115"/>
      <c r="L17" s="115"/>
      <c r="M17" s="115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</row>
    <row r="18" spans="3:34" x14ac:dyDescent="0.25">
      <c r="G18" s="114"/>
      <c r="H18" s="114"/>
      <c r="I18" s="114"/>
      <c r="J18" s="114"/>
      <c r="K18" s="114"/>
      <c r="L18" s="117"/>
      <c r="M18" s="63"/>
      <c r="V18" s="118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</row>
    <row r="19" spans="3:34" x14ac:dyDescent="0.25"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</row>
    <row r="20" spans="3:34" x14ac:dyDescent="0.25"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</row>
    <row r="21" spans="3:34" x14ac:dyDescent="0.25">
      <c r="D21" s="118"/>
      <c r="E21" s="118"/>
      <c r="F21" s="118"/>
      <c r="G21" s="118"/>
      <c r="H21" s="118"/>
      <c r="I21" s="118"/>
      <c r="J21" s="118"/>
      <c r="K21" s="118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</row>
    <row r="22" spans="3:34" x14ac:dyDescent="0.25"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</row>
    <row r="23" spans="3:34" x14ac:dyDescent="0.25"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</row>
    <row r="24" spans="3:34" x14ac:dyDescent="0.25">
      <c r="C24" s="119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</row>
    <row r="25" spans="3:34" x14ac:dyDescent="0.25"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workbookViewId="0">
      <selection activeCell="B18" sqref="B18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89" t="s">
        <v>1</v>
      </c>
      <c r="B3" s="189"/>
      <c r="C3" s="184" t="s">
        <v>2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3" t="s">
        <v>3</v>
      </c>
    </row>
    <row r="4" spans="1:16" ht="12.95" customHeight="1" x14ac:dyDescent="0.25">
      <c r="A4" s="190" t="s">
        <v>4</v>
      </c>
      <c r="B4" s="190"/>
      <c r="C4" s="4" t="s">
        <v>109</v>
      </c>
    </row>
    <row r="5" spans="1:16" ht="12.95" customHeight="1" x14ac:dyDescent="0.25">
      <c r="B5" s="5" t="s">
        <v>5</v>
      </c>
      <c r="C5" s="191" t="s">
        <v>6</v>
      </c>
      <c r="D5" s="191"/>
    </row>
    <row r="6" spans="1:16" ht="12.95" customHeight="1" x14ac:dyDescent="0.25">
      <c r="B6" s="5" t="s">
        <v>7</v>
      </c>
      <c r="C6" s="191" t="s">
        <v>8</v>
      </c>
      <c r="D6" s="191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88" t="s">
        <v>15</v>
      </c>
      <c r="N8" s="188"/>
      <c r="O8" s="188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59">
        <v>0.4</v>
      </c>
      <c r="N10" s="5" t="s">
        <v>22</v>
      </c>
    </row>
    <row r="12" spans="1:16" ht="12.95" customHeight="1" x14ac:dyDescent="0.25">
      <c r="A12" s="180" t="s">
        <v>23</v>
      </c>
      <c r="B12" s="180" t="s">
        <v>24</v>
      </c>
      <c r="C12" s="171" t="s">
        <v>25</v>
      </c>
      <c r="D12" s="180" t="s">
        <v>26</v>
      </c>
      <c r="E12" s="182" t="s">
        <v>27</v>
      </c>
      <c r="F12" s="182"/>
      <c r="G12" s="182"/>
      <c r="H12" s="182"/>
      <c r="I12" s="182"/>
      <c r="J12" s="182" t="s">
        <v>28</v>
      </c>
      <c r="K12" s="182"/>
      <c r="L12" s="182" t="s">
        <v>29</v>
      </c>
      <c r="M12" s="182"/>
      <c r="N12" s="180" t="s">
        <v>30</v>
      </c>
      <c r="O12" s="180" t="s">
        <v>31</v>
      </c>
    </row>
    <row r="13" spans="1:16" ht="26.1" customHeight="1" x14ac:dyDescent="0.25">
      <c r="A13" s="181"/>
      <c r="B13" s="181"/>
      <c r="C13" s="172"/>
      <c r="D13" s="181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81"/>
      <c r="O13" s="181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137</v>
      </c>
      <c r="C16" s="6" t="s">
        <v>46</v>
      </c>
      <c r="D16" s="6"/>
      <c r="E16" s="12"/>
      <c r="F16" s="12"/>
      <c r="G16" s="12"/>
      <c r="H16" s="12"/>
      <c r="I16" s="12"/>
      <c r="J16" s="11" t="s">
        <v>47</v>
      </c>
      <c r="K16" s="17">
        <v>1.36</v>
      </c>
      <c r="L16" s="15">
        <v>166</v>
      </c>
      <c r="M16" s="12"/>
      <c r="N16" s="18"/>
      <c r="O16" s="19">
        <v>225.76</v>
      </c>
      <c r="P16" s="3" t="s">
        <v>3</v>
      </c>
    </row>
    <row r="17" spans="1:16" ht="50.1" customHeight="1" x14ac:dyDescent="0.55000000000000004">
      <c r="A17" s="15">
        <v>2</v>
      </c>
      <c r="B17" s="16" t="s">
        <v>138</v>
      </c>
      <c r="C17" s="6" t="s">
        <v>48</v>
      </c>
      <c r="D17" s="6"/>
      <c r="E17" s="12"/>
      <c r="F17" s="12"/>
      <c r="G17" s="12"/>
      <c r="H17" s="12"/>
      <c r="I17" s="12"/>
      <c r="J17" s="11" t="s">
        <v>47</v>
      </c>
      <c r="K17" s="17">
        <v>1.36</v>
      </c>
      <c r="L17" s="20">
        <v>13.6</v>
      </c>
      <c r="M17" s="12"/>
      <c r="N17" s="18"/>
      <c r="O17" s="19">
        <v>18.495999999999999</v>
      </c>
      <c r="P17" s="3" t="s">
        <v>3</v>
      </c>
    </row>
    <row r="18" spans="1:16" ht="12.95" customHeight="1" x14ac:dyDescent="0.25">
      <c r="A18" s="11"/>
      <c r="B18" s="12"/>
      <c r="C18" s="21" t="s">
        <v>49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244.26</v>
      </c>
    </row>
    <row r="19" spans="1:16" ht="12.95" customHeight="1" x14ac:dyDescent="0.25">
      <c r="C19" s="5" t="s">
        <v>50</v>
      </c>
      <c r="J19" s="5" t="s">
        <v>51</v>
      </c>
      <c r="K19" s="25">
        <v>1.19</v>
      </c>
      <c r="L19" s="5"/>
      <c r="M19" s="23" t="s">
        <v>51</v>
      </c>
      <c r="N19" s="5"/>
    </row>
    <row r="20" spans="1:16" ht="12.95" customHeight="1" x14ac:dyDescent="0.25">
      <c r="C20" s="26" t="s">
        <v>52</v>
      </c>
      <c r="L20" s="5"/>
      <c r="M20" s="27">
        <v>100</v>
      </c>
      <c r="N20" s="5"/>
      <c r="O20" s="19">
        <v>290.66464000000002</v>
      </c>
    </row>
    <row r="21" spans="1:16" ht="12.95" customHeight="1" x14ac:dyDescent="0.25">
      <c r="C21" s="5" t="s">
        <v>53</v>
      </c>
      <c r="L21" s="5"/>
      <c r="M21" s="17">
        <v>28.37</v>
      </c>
      <c r="N21" s="5"/>
      <c r="O21" s="19">
        <v>82.461550000000003</v>
      </c>
    </row>
    <row r="22" spans="1:16" ht="12.95" customHeight="1" x14ac:dyDescent="0.25">
      <c r="C22" s="28" t="s">
        <v>54</v>
      </c>
      <c r="L22" s="5"/>
      <c r="M22" s="15">
        <v>3</v>
      </c>
      <c r="N22" s="5"/>
      <c r="O22" s="19">
        <v>8.7199399999999994</v>
      </c>
    </row>
    <row r="23" spans="1:16" ht="12.95" customHeight="1" x14ac:dyDescent="0.25">
      <c r="B23" s="5" t="s">
        <v>44</v>
      </c>
      <c r="C23" s="28" t="s">
        <v>55</v>
      </c>
      <c r="L23" s="5"/>
      <c r="M23" s="20">
        <v>1.5</v>
      </c>
      <c r="N23" s="5"/>
      <c r="O23" s="19">
        <v>4.3599699999999997</v>
      </c>
    </row>
    <row r="24" spans="1:16" ht="12.95" customHeight="1" x14ac:dyDescent="0.25">
      <c r="B24" s="5" t="s">
        <v>44</v>
      </c>
      <c r="C24" s="28" t="s">
        <v>56</v>
      </c>
      <c r="L24" s="5"/>
      <c r="M24" s="20">
        <v>2.5</v>
      </c>
      <c r="N24" s="5"/>
      <c r="O24" s="19">
        <v>7.2666199999999996</v>
      </c>
    </row>
    <row r="25" spans="1:16" ht="12.95" customHeight="1" x14ac:dyDescent="0.25">
      <c r="B25" s="5" t="s">
        <v>44</v>
      </c>
      <c r="C25" s="28" t="s">
        <v>57</v>
      </c>
      <c r="L25" s="5"/>
      <c r="M25" s="15">
        <v>5</v>
      </c>
      <c r="N25" s="5"/>
      <c r="O25" s="19">
        <v>14.53323</v>
      </c>
    </row>
    <row r="26" spans="1:16" ht="12.95" customHeight="1" x14ac:dyDescent="0.25">
      <c r="B26" s="5" t="s">
        <v>44</v>
      </c>
      <c r="C26" s="28" t="s">
        <v>58</v>
      </c>
      <c r="L26" s="5"/>
      <c r="M26" s="29">
        <v>3.73</v>
      </c>
      <c r="N26" s="5"/>
      <c r="O26" s="19">
        <v>10.84179</v>
      </c>
    </row>
    <row r="27" spans="1:16" ht="12.95" customHeight="1" x14ac:dyDescent="0.25">
      <c r="B27" s="5" t="s">
        <v>44</v>
      </c>
      <c r="C27" s="28" t="s">
        <v>59</v>
      </c>
      <c r="L27" s="5"/>
      <c r="M27" s="29">
        <v>2.14</v>
      </c>
      <c r="N27" s="5"/>
      <c r="O27" s="19">
        <v>6.2202099999999998</v>
      </c>
    </row>
    <row r="28" spans="1:16" ht="12.95" customHeight="1" x14ac:dyDescent="0.25">
      <c r="B28" s="5" t="s">
        <v>44</v>
      </c>
      <c r="C28" s="28" t="s">
        <v>60</v>
      </c>
      <c r="L28" s="5"/>
      <c r="M28" s="20">
        <v>7.5</v>
      </c>
      <c r="N28" s="5"/>
      <c r="O28" s="19">
        <v>21.799849999999999</v>
      </c>
    </row>
    <row r="29" spans="1:16" ht="12.95" customHeight="1" x14ac:dyDescent="0.25">
      <c r="B29" s="5" t="s">
        <v>44</v>
      </c>
      <c r="C29" s="28" t="s">
        <v>61</v>
      </c>
      <c r="L29" s="5"/>
      <c r="M29" s="15">
        <v>3</v>
      </c>
      <c r="N29" s="5"/>
      <c r="O29" s="19">
        <v>8.7199399999999994</v>
      </c>
    </row>
    <row r="30" spans="1:16" ht="12.95" customHeight="1" x14ac:dyDescent="0.25">
      <c r="C30" s="4" t="s">
        <v>62</v>
      </c>
      <c r="N30" s="5"/>
      <c r="O30" s="30">
        <v>373.12619000000001</v>
      </c>
    </row>
    <row r="31" spans="1:16" ht="12.95" customHeight="1" x14ac:dyDescent="0.25">
      <c r="C31" s="5" t="s">
        <v>63</v>
      </c>
      <c r="L31" s="5"/>
      <c r="M31" s="23" t="s">
        <v>51</v>
      </c>
      <c r="N31" s="5"/>
    </row>
    <row r="32" spans="1:16" ht="12.95" customHeight="1" x14ac:dyDescent="0.25">
      <c r="C32" s="5" t="s">
        <v>64</v>
      </c>
      <c r="L32" s="5"/>
      <c r="M32" s="15">
        <v>80</v>
      </c>
      <c r="N32" s="5"/>
      <c r="O32" s="19">
        <v>298.50094999999999</v>
      </c>
    </row>
    <row r="33" spans="1:15" ht="12.95" customHeight="1" x14ac:dyDescent="0.25">
      <c r="C33" s="5" t="s">
        <v>65</v>
      </c>
      <c r="L33" s="5"/>
      <c r="M33" s="20">
        <v>73.900000000000006</v>
      </c>
      <c r="N33" s="5"/>
      <c r="O33" s="19">
        <v>275.89731</v>
      </c>
    </row>
    <row r="34" spans="1:15" ht="12.95" customHeight="1" x14ac:dyDescent="0.25">
      <c r="C34" s="5" t="s">
        <v>66</v>
      </c>
      <c r="L34" s="5"/>
      <c r="M34" s="20">
        <v>6.1</v>
      </c>
      <c r="N34" s="5"/>
      <c r="O34" s="19">
        <v>22.603639999999999</v>
      </c>
    </row>
    <row r="35" spans="1:15" ht="12.95" customHeight="1" x14ac:dyDescent="0.25">
      <c r="C35" s="5" t="s">
        <v>67</v>
      </c>
      <c r="L35" s="5"/>
      <c r="M35" s="15">
        <v>4</v>
      </c>
      <c r="N35" s="5"/>
      <c r="O35" s="19">
        <v>14.925039999999999</v>
      </c>
    </row>
    <row r="36" spans="1:15" ht="12.95" customHeight="1" x14ac:dyDescent="0.25">
      <c r="C36" s="5" t="s">
        <v>68</v>
      </c>
      <c r="L36" s="5"/>
      <c r="M36" s="15">
        <v>7</v>
      </c>
      <c r="N36" s="5"/>
      <c r="O36" s="19">
        <v>26.118829999999999</v>
      </c>
    </row>
    <row r="37" spans="1:15" ht="12.95" customHeight="1" x14ac:dyDescent="0.25">
      <c r="C37" s="5" t="s">
        <v>69</v>
      </c>
      <c r="L37" s="5"/>
      <c r="M37" s="15">
        <v>9</v>
      </c>
      <c r="N37" s="5"/>
      <c r="O37" s="19">
        <v>33.58137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180" t="s">
        <v>23</v>
      </c>
      <c r="B39" s="180" t="s">
        <v>24</v>
      </c>
      <c r="C39" s="171" t="s">
        <v>25</v>
      </c>
      <c r="D39" s="180" t="s">
        <v>26</v>
      </c>
      <c r="E39" s="182" t="s">
        <v>27</v>
      </c>
      <c r="F39" s="182"/>
      <c r="G39" s="182"/>
      <c r="H39" s="182"/>
      <c r="I39" s="182"/>
      <c r="J39" s="182" t="s">
        <v>28</v>
      </c>
      <c r="K39" s="182"/>
      <c r="L39" s="182" t="s">
        <v>29</v>
      </c>
      <c r="M39" s="182"/>
      <c r="N39" s="180" t="s">
        <v>30</v>
      </c>
      <c r="O39" s="180" t="s">
        <v>31</v>
      </c>
    </row>
    <row r="40" spans="1:15" ht="38.1" customHeight="1" x14ac:dyDescent="0.25">
      <c r="A40" s="181"/>
      <c r="B40" s="181"/>
      <c r="C40" s="172"/>
      <c r="D40" s="181"/>
      <c r="E40" s="32" t="s">
        <v>70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71</v>
      </c>
      <c r="M40" s="10" t="s">
        <v>72</v>
      </c>
      <c r="N40" s="181"/>
      <c r="O40" s="181"/>
    </row>
    <row r="41" spans="1:15" ht="12.95" customHeight="1" x14ac:dyDescent="0.25">
      <c r="A41" s="11"/>
      <c r="B41" s="12"/>
      <c r="C41" s="12"/>
      <c r="D41" s="12" t="s">
        <v>41</v>
      </c>
      <c r="E41" s="12" t="s">
        <v>73</v>
      </c>
      <c r="F41" s="12" t="s">
        <v>73</v>
      </c>
      <c r="G41" s="12"/>
      <c r="H41" s="12"/>
      <c r="I41" s="12" t="s">
        <v>74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75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180" t="s">
        <v>23</v>
      </c>
      <c r="B43" s="180" t="s">
        <v>76</v>
      </c>
      <c r="C43" s="171" t="s">
        <v>25</v>
      </c>
      <c r="D43" s="180" t="s">
        <v>26</v>
      </c>
      <c r="E43" s="182" t="s">
        <v>27</v>
      </c>
      <c r="F43" s="182"/>
      <c r="G43" s="182"/>
      <c r="H43" s="182"/>
      <c r="I43" s="182"/>
      <c r="J43" s="182" t="s">
        <v>28</v>
      </c>
      <c r="K43" s="182"/>
      <c r="L43" s="182" t="s">
        <v>29</v>
      </c>
      <c r="M43" s="182"/>
      <c r="N43" s="180" t="s">
        <v>30</v>
      </c>
      <c r="O43" s="180" t="s">
        <v>31</v>
      </c>
    </row>
    <row r="44" spans="1:15" ht="26.1" customHeight="1" x14ac:dyDescent="0.25">
      <c r="A44" s="181"/>
      <c r="B44" s="181"/>
      <c r="C44" s="172"/>
      <c r="D44" s="181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71</v>
      </c>
      <c r="M44" s="10" t="s">
        <v>72</v>
      </c>
      <c r="N44" s="181"/>
      <c r="O44" s="181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77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78</v>
      </c>
      <c r="D47" s="34" t="s">
        <v>79</v>
      </c>
      <c r="K47" s="34" t="s">
        <v>80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81</v>
      </c>
      <c r="D50" s="34" t="s">
        <v>79</v>
      </c>
      <c r="K50" s="34" t="s">
        <v>80</v>
      </c>
    </row>
    <row r="51" spans="2:15" ht="12.95" customHeight="1" x14ac:dyDescent="0.25">
      <c r="L51" s="183" t="s">
        <v>82</v>
      </c>
      <c r="M51" s="183"/>
      <c r="N51" s="183"/>
      <c r="O51" s="183"/>
    </row>
    <row r="52" spans="2:15" ht="12.95" customHeight="1" x14ac:dyDescent="0.25">
      <c r="C52" s="184" t="s">
        <v>2</v>
      </c>
      <c r="D52" s="184"/>
      <c r="E52" s="184"/>
      <c r="F52" s="184"/>
      <c r="G52" s="184"/>
      <c r="H52" s="184"/>
      <c r="I52" s="184"/>
      <c r="J52" s="184"/>
      <c r="K52" s="184"/>
      <c r="L52" s="185" t="s">
        <v>83</v>
      </c>
      <c r="M52" s="185"/>
      <c r="N52" s="185"/>
      <c r="O52" s="185"/>
    </row>
    <row r="53" spans="2:15" ht="12.95" customHeight="1" x14ac:dyDescent="0.25">
      <c r="L53" s="186"/>
      <c r="M53" s="186"/>
      <c r="N53" s="186"/>
      <c r="O53" s="186"/>
    </row>
    <row r="54" spans="2:15" ht="15" customHeight="1" x14ac:dyDescent="0.25">
      <c r="M54" s="187" t="s">
        <v>84</v>
      </c>
      <c r="N54" s="187"/>
      <c r="O54" s="187"/>
    </row>
    <row r="55" spans="2:15" s="1" customFormat="1" ht="26.1" customHeight="1" x14ac:dyDescent="0.25">
      <c r="O55" s="35" t="s">
        <v>85</v>
      </c>
    </row>
    <row r="56" spans="2:15" ht="15" customHeight="1" x14ac:dyDescent="0.25"/>
    <row r="57" spans="2:15" ht="15" customHeight="1" x14ac:dyDescent="0.25">
      <c r="I57" s="170" t="s">
        <v>86</v>
      </c>
      <c r="J57" s="170"/>
      <c r="K57" s="170"/>
      <c r="L57" s="170"/>
      <c r="M57" s="170"/>
      <c r="N57" s="170"/>
      <c r="O57" s="170"/>
    </row>
    <row r="58" spans="2:15" ht="15" customHeight="1" x14ac:dyDescent="0.25">
      <c r="B58" s="5"/>
      <c r="C58" s="171" t="s">
        <v>87</v>
      </c>
      <c r="D58" s="36"/>
      <c r="E58" s="179" t="s">
        <v>88</v>
      </c>
      <c r="F58" s="179"/>
      <c r="G58" s="179"/>
      <c r="H58" s="179"/>
      <c r="I58" s="179" t="s">
        <v>89</v>
      </c>
      <c r="J58" s="179"/>
      <c r="K58" s="179"/>
      <c r="L58" s="179"/>
      <c r="M58" s="179" t="s">
        <v>90</v>
      </c>
      <c r="N58" s="179"/>
      <c r="O58" s="179"/>
    </row>
    <row r="59" spans="2:15" ht="26.1" customHeight="1" x14ac:dyDescent="0.25">
      <c r="B59" s="5"/>
      <c r="C59" s="172"/>
      <c r="D59" s="37"/>
      <c r="E59" s="174" t="s">
        <v>91</v>
      </c>
      <c r="F59" s="174"/>
      <c r="G59" s="174" t="s">
        <v>92</v>
      </c>
      <c r="H59" s="174"/>
      <c r="I59" s="174" t="s">
        <v>93</v>
      </c>
      <c r="J59" s="174"/>
      <c r="K59" s="10" t="s">
        <v>94</v>
      </c>
      <c r="L59" s="38" t="s">
        <v>95</v>
      </c>
      <c r="M59" s="23" t="s">
        <v>93</v>
      </c>
      <c r="N59" s="23" t="s">
        <v>96</v>
      </c>
      <c r="O59" s="23" t="s">
        <v>97</v>
      </c>
    </row>
    <row r="60" spans="2:15" ht="12.95" customHeight="1" x14ac:dyDescent="0.25">
      <c r="B60" s="5"/>
      <c r="C60" s="39" t="s">
        <v>98</v>
      </c>
      <c r="D60" s="39"/>
      <c r="E60" s="178"/>
      <c r="F60" s="178"/>
      <c r="G60" s="178"/>
      <c r="H60" s="178"/>
      <c r="I60" s="177">
        <v>388.05122999999998</v>
      </c>
      <c r="J60" s="177"/>
      <c r="K60" s="40"/>
      <c r="L60" s="41"/>
      <c r="M60" s="42">
        <v>1725.12059</v>
      </c>
      <c r="N60" s="40"/>
      <c r="O60" s="42">
        <v>2035.64229</v>
      </c>
    </row>
    <row r="61" spans="2:15" ht="12.95" customHeight="1" x14ac:dyDescent="0.25">
      <c r="B61" s="5"/>
      <c r="C61" s="40" t="s">
        <v>99</v>
      </c>
      <c r="D61" s="40"/>
      <c r="E61" s="175">
        <v>3.53</v>
      </c>
      <c r="F61" s="175"/>
      <c r="G61" s="175">
        <v>3.83</v>
      </c>
      <c r="H61" s="175"/>
      <c r="I61" s="164">
        <v>27.16358</v>
      </c>
      <c r="J61" s="164"/>
      <c r="K61" s="43">
        <v>1.04</v>
      </c>
      <c r="L61" s="44">
        <v>1</v>
      </c>
      <c r="M61" s="45">
        <v>95.887439999999998</v>
      </c>
      <c r="N61" s="46">
        <v>18</v>
      </c>
      <c r="O61" s="45">
        <v>113.14718000000001</v>
      </c>
    </row>
    <row r="62" spans="2:15" ht="12.95" customHeight="1" x14ac:dyDescent="0.25">
      <c r="B62" s="5"/>
      <c r="C62" s="40" t="s">
        <v>100</v>
      </c>
      <c r="D62" s="40"/>
      <c r="E62" s="175">
        <v>4.21</v>
      </c>
      <c r="F62" s="175"/>
      <c r="G62" s="175">
        <v>5.14</v>
      </c>
      <c r="H62" s="175"/>
      <c r="I62" s="164">
        <v>310.44099</v>
      </c>
      <c r="J62" s="164"/>
      <c r="K62" s="43">
        <v>1.04</v>
      </c>
      <c r="L62" s="41"/>
      <c r="M62" s="47">
        <v>1306.9565700000001</v>
      </c>
      <c r="N62" s="46">
        <v>18</v>
      </c>
      <c r="O62" s="47">
        <v>1542.20875</v>
      </c>
    </row>
    <row r="63" spans="2:15" ht="12.95" customHeight="1" x14ac:dyDescent="0.25">
      <c r="B63" s="5"/>
      <c r="C63" s="40" t="s">
        <v>101</v>
      </c>
      <c r="D63" s="40"/>
      <c r="E63" s="175">
        <v>3.82</v>
      </c>
      <c r="F63" s="175"/>
      <c r="G63" s="175">
        <v>4.46</v>
      </c>
      <c r="H63" s="175"/>
      <c r="I63" s="164">
        <v>15.522040000000001</v>
      </c>
      <c r="J63" s="164"/>
      <c r="K63" s="43">
        <v>1.04</v>
      </c>
      <c r="L63" s="41"/>
      <c r="M63" s="45">
        <v>59.29419</v>
      </c>
      <c r="N63" s="46">
        <v>18</v>
      </c>
      <c r="O63" s="45">
        <v>69.967140000000001</v>
      </c>
    </row>
    <row r="64" spans="2:15" ht="12.95" customHeight="1" x14ac:dyDescent="0.25">
      <c r="B64" s="5"/>
      <c r="C64" s="40" t="s">
        <v>102</v>
      </c>
      <c r="D64" s="40"/>
      <c r="E64" s="175">
        <v>7.53</v>
      </c>
      <c r="F64" s="175"/>
      <c r="G64" s="175">
        <v>8.7899999999999991</v>
      </c>
      <c r="H64" s="175"/>
      <c r="I64" s="164">
        <v>34.924619999999997</v>
      </c>
      <c r="J64" s="164"/>
      <c r="K64" s="43">
        <v>1.04</v>
      </c>
      <c r="L64" s="41"/>
      <c r="M64" s="45">
        <v>262.98239000000001</v>
      </c>
      <c r="N64" s="46">
        <v>18</v>
      </c>
      <c r="O64" s="45">
        <v>310.31921999999997</v>
      </c>
    </row>
    <row r="65" spans="1:15" ht="12" customHeight="1" x14ac:dyDescent="0.25">
      <c r="C65" s="48" t="s">
        <v>103</v>
      </c>
      <c r="D65" s="48"/>
      <c r="E65" s="176"/>
      <c r="F65" s="176"/>
      <c r="G65" s="176"/>
      <c r="H65" s="176"/>
      <c r="I65" s="177">
        <v>388.05122999999998</v>
      </c>
      <c r="J65" s="177"/>
      <c r="K65" s="48"/>
      <c r="L65" s="49"/>
      <c r="M65" s="42">
        <v>1725.12059</v>
      </c>
      <c r="N65" s="48"/>
      <c r="O65" s="42">
        <v>2035.64229</v>
      </c>
    </row>
    <row r="66" spans="1:15" ht="15" customHeight="1" x14ac:dyDescent="0.25">
      <c r="I66" s="170" t="s">
        <v>86</v>
      </c>
      <c r="J66" s="170"/>
      <c r="K66" s="170"/>
      <c r="L66" s="170"/>
      <c r="M66" s="170"/>
      <c r="N66" s="170"/>
      <c r="O66" s="170"/>
    </row>
    <row r="67" spans="1:15" ht="44.1" customHeight="1" x14ac:dyDescent="0.25">
      <c r="C67" s="171" t="s">
        <v>87</v>
      </c>
      <c r="D67" s="50"/>
      <c r="E67" s="173" t="s">
        <v>104</v>
      </c>
      <c r="F67" s="173"/>
      <c r="G67" s="173"/>
      <c r="H67" s="173"/>
      <c r="I67" s="173" t="s">
        <v>105</v>
      </c>
      <c r="J67" s="173"/>
      <c r="K67" s="173"/>
      <c r="L67" s="173" t="s">
        <v>106</v>
      </c>
      <c r="M67" s="173"/>
      <c r="N67" s="173"/>
      <c r="O67" s="173"/>
    </row>
    <row r="68" spans="1:15" ht="12.95" customHeight="1" x14ac:dyDescent="0.25">
      <c r="C68" s="172"/>
      <c r="D68" s="51"/>
      <c r="E68" s="174" t="s">
        <v>93</v>
      </c>
      <c r="F68" s="174"/>
      <c r="G68" s="174" t="s">
        <v>97</v>
      </c>
      <c r="H68" s="174"/>
      <c r="I68" s="52" t="s">
        <v>93</v>
      </c>
      <c r="J68" s="23" t="s">
        <v>96</v>
      </c>
      <c r="K68" s="23" t="s">
        <v>97</v>
      </c>
      <c r="L68" s="23" t="s">
        <v>93</v>
      </c>
      <c r="M68" s="23" t="s">
        <v>96</v>
      </c>
      <c r="N68" s="174" t="s">
        <v>97</v>
      </c>
      <c r="O68" s="174"/>
    </row>
    <row r="69" spans="1:15" ht="12.95" customHeight="1" x14ac:dyDescent="0.25">
      <c r="B69" s="5"/>
      <c r="C69" s="39" t="s">
        <v>98</v>
      </c>
      <c r="D69" s="39"/>
      <c r="E69" s="166">
        <v>2075.9189099999999</v>
      </c>
      <c r="F69" s="166"/>
      <c r="G69" s="169">
        <v>2449.5843</v>
      </c>
      <c r="H69" s="169"/>
      <c r="I69" s="53">
        <v>3264.0107800000001</v>
      </c>
      <c r="J69" s="48"/>
      <c r="K69" s="42">
        <v>3851.5327200000002</v>
      </c>
      <c r="L69" s="42">
        <v>2284.80755</v>
      </c>
      <c r="M69" s="48"/>
      <c r="N69" s="166">
        <v>2696.0729200000001</v>
      </c>
      <c r="O69" s="166"/>
    </row>
    <row r="70" spans="1:15" ht="12.95" customHeight="1" x14ac:dyDescent="0.25">
      <c r="B70" s="5"/>
      <c r="C70" s="40" t="s">
        <v>99</v>
      </c>
      <c r="D70" s="40"/>
      <c r="E70" s="164">
        <v>104.03651000000001</v>
      </c>
      <c r="F70" s="164"/>
      <c r="G70" s="165">
        <v>122.76308</v>
      </c>
      <c r="H70" s="165"/>
      <c r="I70" s="54">
        <v>181.42363</v>
      </c>
      <c r="J70" s="46">
        <v>18</v>
      </c>
      <c r="K70" s="45">
        <v>214.07988</v>
      </c>
      <c r="L70" s="45">
        <v>126.99654</v>
      </c>
      <c r="M70" s="46">
        <v>18</v>
      </c>
      <c r="N70" s="164">
        <v>149.85592</v>
      </c>
      <c r="O70" s="164"/>
    </row>
    <row r="71" spans="1:15" ht="12.95" customHeight="1" x14ac:dyDescent="0.25">
      <c r="B71" s="5"/>
      <c r="C71" s="40" t="s">
        <v>100</v>
      </c>
      <c r="D71" s="40"/>
      <c r="E71" s="167">
        <v>1595.66669</v>
      </c>
      <c r="F71" s="167"/>
      <c r="G71" s="168">
        <v>1882.88669</v>
      </c>
      <c r="H71" s="168"/>
      <c r="I71" s="55">
        <v>2472.8244199999999</v>
      </c>
      <c r="J71" s="46">
        <v>18</v>
      </c>
      <c r="K71" s="47">
        <v>2917.93282</v>
      </c>
      <c r="L71" s="47">
        <v>1730.9770900000001</v>
      </c>
      <c r="M71" s="46">
        <v>18</v>
      </c>
      <c r="N71" s="167">
        <v>2042.55297</v>
      </c>
      <c r="O71" s="167"/>
    </row>
    <row r="72" spans="1:15" ht="12.95" customHeight="1" x14ac:dyDescent="0.25">
      <c r="B72" s="5"/>
      <c r="C72" s="40" t="s">
        <v>101</v>
      </c>
      <c r="D72" s="40"/>
      <c r="E72" s="164">
        <v>69.228300000000004</v>
      </c>
      <c r="F72" s="164"/>
      <c r="G72" s="165">
        <v>81.689390000000003</v>
      </c>
      <c r="H72" s="165"/>
      <c r="I72" s="54">
        <v>112.18745</v>
      </c>
      <c r="J72" s="46">
        <v>18</v>
      </c>
      <c r="K72" s="45">
        <v>132.38119</v>
      </c>
      <c r="L72" s="45">
        <v>78.531220000000005</v>
      </c>
      <c r="M72" s="46">
        <v>18</v>
      </c>
      <c r="N72" s="164">
        <v>92.666839999999993</v>
      </c>
      <c r="O72" s="164"/>
    </row>
    <row r="73" spans="1:15" ht="12.95" customHeight="1" x14ac:dyDescent="0.25">
      <c r="B73" s="5"/>
      <c r="C73" s="40" t="s">
        <v>102</v>
      </c>
      <c r="D73" s="40"/>
      <c r="E73" s="164">
        <v>306.98741000000001</v>
      </c>
      <c r="F73" s="164"/>
      <c r="G73" s="165">
        <v>362.24513999999999</v>
      </c>
      <c r="H73" s="165"/>
      <c r="I73" s="54">
        <v>497.57528000000002</v>
      </c>
      <c r="J73" s="46">
        <v>18</v>
      </c>
      <c r="K73" s="45">
        <v>587.13882999999998</v>
      </c>
      <c r="L73" s="45">
        <v>348.30270000000002</v>
      </c>
      <c r="M73" s="46">
        <v>18</v>
      </c>
      <c r="N73" s="164">
        <v>410.99718999999999</v>
      </c>
      <c r="O73" s="164"/>
    </row>
    <row r="74" spans="1:15" ht="12" customHeight="1" x14ac:dyDescent="0.25">
      <c r="C74" s="48" t="s">
        <v>103</v>
      </c>
      <c r="D74" s="48"/>
      <c r="E74" s="166">
        <v>2075.9189099999999</v>
      </c>
      <c r="F74" s="166"/>
      <c r="G74" s="166">
        <v>2449.5843</v>
      </c>
      <c r="H74" s="166"/>
      <c r="I74" s="53">
        <v>3264.0107800000001</v>
      </c>
      <c r="J74" s="48"/>
      <c r="K74" s="42">
        <v>3851.5327200000002</v>
      </c>
      <c r="L74" s="42">
        <v>2284.80755</v>
      </c>
      <c r="M74" s="48"/>
      <c r="N74" s="42">
        <v>2696.0729200000001</v>
      </c>
      <c r="O74" s="49"/>
    </row>
    <row r="75" spans="1:15" ht="12.95" customHeight="1" x14ac:dyDescent="0.25"/>
    <row r="76" spans="1:15" ht="12.95" customHeight="1" x14ac:dyDescent="0.25">
      <c r="A76" s="5" t="s">
        <v>11</v>
      </c>
      <c r="B76" s="5" t="s">
        <v>78</v>
      </c>
      <c r="C76" s="34" t="s">
        <v>79</v>
      </c>
      <c r="E76" s="34" t="s">
        <v>80</v>
      </c>
      <c r="F76" s="56"/>
      <c r="G76" s="56"/>
      <c r="H76" s="57"/>
    </row>
    <row r="77" spans="1:15" ht="12.95" customHeight="1" x14ac:dyDescent="0.25"/>
    <row r="78" spans="1:15" ht="15" customHeight="1" x14ac:dyDescent="0.25">
      <c r="K78" s="58" t="s">
        <v>107</v>
      </c>
    </row>
    <row r="79" spans="1:15" ht="15" customHeight="1" x14ac:dyDescent="0.25">
      <c r="A79" s="5" t="s">
        <v>11</v>
      </c>
      <c r="B79" s="5" t="s">
        <v>81</v>
      </c>
      <c r="C79" s="34" t="s">
        <v>79</v>
      </c>
      <c r="E79" s="34" t="s">
        <v>80</v>
      </c>
      <c r="F79" s="34"/>
      <c r="G79" s="34"/>
      <c r="H79" s="57"/>
    </row>
    <row r="80" spans="1:15" ht="15" customHeight="1" x14ac:dyDescent="0.25">
      <c r="K80" s="163" t="s">
        <v>108</v>
      </c>
      <c r="L80" s="163"/>
      <c r="M80" s="163"/>
      <c r="N80" s="163"/>
      <c r="O80" s="163"/>
    </row>
    <row r="81" spans="11:15" ht="15" customHeight="1" x14ac:dyDescent="0.25">
      <c r="K81" s="163" t="s">
        <v>110</v>
      </c>
      <c r="L81" s="163"/>
      <c r="M81" s="163"/>
      <c r="N81" s="163"/>
      <c r="O81" s="163"/>
    </row>
    <row r="82" spans="11:15" ht="12.95" customHeight="1" x14ac:dyDescent="0.25"/>
  </sheetData>
  <mergeCells count="90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C58:C59"/>
    <mergeCell ref="E58:H58"/>
    <mergeCell ref="I58:L58"/>
    <mergeCell ref="M58:O58"/>
    <mergeCell ref="E59:F59"/>
    <mergeCell ref="G59:H59"/>
    <mergeCell ref="I59:J59"/>
    <mergeCell ref="E60:F60"/>
    <mergeCell ref="G60:H60"/>
    <mergeCell ref="I60:J60"/>
    <mergeCell ref="E61:F61"/>
    <mergeCell ref="G61:H61"/>
    <mergeCell ref="I61:J61"/>
    <mergeCell ref="E62:F62"/>
    <mergeCell ref="G62:H62"/>
    <mergeCell ref="I62:J62"/>
    <mergeCell ref="E63:F63"/>
    <mergeCell ref="G63:H63"/>
    <mergeCell ref="I63:J63"/>
    <mergeCell ref="E64:F64"/>
    <mergeCell ref="G64:H64"/>
    <mergeCell ref="I64:J64"/>
    <mergeCell ref="E65:F65"/>
    <mergeCell ref="G65:H65"/>
    <mergeCell ref="I65:J65"/>
    <mergeCell ref="I66:O66"/>
    <mergeCell ref="C67:C68"/>
    <mergeCell ref="E67:H67"/>
    <mergeCell ref="I67:K67"/>
    <mergeCell ref="L67:O67"/>
    <mergeCell ref="E68:F68"/>
    <mergeCell ref="G68:H68"/>
    <mergeCell ref="N68:O68"/>
    <mergeCell ref="E69:F69"/>
    <mergeCell ref="G69:H69"/>
    <mergeCell ref="N69:O69"/>
    <mergeCell ref="E70:F70"/>
    <mergeCell ref="G70:H70"/>
    <mergeCell ref="N70:O70"/>
    <mergeCell ref="E71:F71"/>
    <mergeCell ref="G71:H71"/>
    <mergeCell ref="N71:O71"/>
    <mergeCell ref="E72:F72"/>
    <mergeCell ref="G72:H72"/>
    <mergeCell ref="N72:O72"/>
    <mergeCell ref="K81:O81"/>
    <mergeCell ref="E73:F73"/>
    <mergeCell ref="G73:H73"/>
    <mergeCell ref="N73:O73"/>
    <mergeCell ref="E74:F74"/>
    <mergeCell ref="G74:H74"/>
    <mergeCell ref="K80:O8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Силин Сергей Васильевич</cp:lastModifiedBy>
  <dcterms:created xsi:type="dcterms:W3CDTF">2018-07-11T12:22:29Z</dcterms:created>
  <dcterms:modified xsi:type="dcterms:W3CDTF">2019-07-31T13:14:12Z</dcterms:modified>
</cp:coreProperties>
</file>